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6\02.Февраль\"/>
    </mc:Choice>
  </mc:AlternateContent>
  <bookViews>
    <workbookView xWindow="0" yWindow="0" windowWidth="23040" windowHeight="93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21" i="1" l="1"/>
  <c r="G22" i="1"/>
  <c r="G23" i="1"/>
  <c r="G24" i="1"/>
  <c r="G25" i="1"/>
  <c r="G27" i="1"/>
  <c r="G28" i="1"/>
  <c r="G29" i="1"/>
  <c r="G31" i="1"/>
  <c r="G33" i="1"/>
  <c r="G34" i="1"/>
  <c r="G35" i="1"/>
  <c r="G36" i="1"/>
  <c r="G38" i="1"/>
  <c r="G39" i="1"/>
  <c r="G41" i="1"/>
  <c r="G42" i="1"/>
  <c r="G43" i="1"/>
  <c r="G44" i="1"/>
  <c r="G46" i="1"/>
  <c r="G48" i="1"/>
  <c r="G50" i="1"/>
  <c r="G52" i="1"/>
  <c r="G20" i="1"/>
  <c r="G18" i="1"/>
  <c r="G17" i="1"/>
  <c r="G16" i="1"/>
  <c r="G14" i="1"/>
  <c r="G6" i="1"/>
  <c r="G7" i="1"/>
  <c r="G8" i="1"/>
  <c r="G9" i="1"/>
  <c r="G11" i="1"/>
  <c r="G12" i="1"/>
  <c r="G5" i="1"/>
  <c r="D51" i="1"/>
  <c r="D49" i="1"/>
  <c r="D47" i="1"/>
  <c r="D45" i="1"/>
  <c r="D40" i="1"/>
  <c r="D37" i="1"/>
  <c r="D32" i="1"/>
  <c r="D30" i="1"/>
  <c r="D26" i="1"/>
  <c r="D19" i="1"/>
  <c r="D15" i="1"/>
  <c r="D13" i="1"/>
  <c r="D4" i="1"/>
  <c r="D53" i="1" l="1"/>
  <c r="F52" i="1"/>
  <c r="E51" i="1"/>
  <c r="G51" i="1" s="1"/>
  <c r="C51" i="1"/>
  <c r="F50" i="1"/>
  <c r="E49" i="1"/>
  <c r="G49" i="1" s="1"/>
  <c r="C49" i="1"/>
  <c r="F48" i="1"/>
  <c r="E47" i="1"/>
  <c r="C47" i="1"/>
  <c r="F46" i="1"/>
  <c r="E45" i="1"/>
  <c r="G45" i="1" s="1"/>
  <c r="C45" i="1"/>
  <c r="F44" i="1"/>
  <c r="F43" i="1"/>
  <c r="F42" i="1"/>
  <c r="F41" i="1"/>
  <c r="E40" i="1"/>
  <c r="G40" i="1" s="1"/>
  <c r="C40" i="1"/>
  <c r="F39" i="1"/>
  <c r="F38" i="1"/>
  <c r="E37" i="1"/>
  <c r="G37" i="1" s="1"/>
  <c r="C37" i="1"/>
  <c r="F36" i="1"/>
  <c r="F35" i="1"/>
  <c r="F34" i="1"/>
  <c r="F33" i="1"/>
  <c r="E32" i="1"/>
  <c r="G32" i="1" s="1"/>
  <c r="C32" i="1"/>
  <c r="F31" i="1"/>
  <c r="E30" i="1"/>
  <c r="G30" i="1" s="1"/>
  <c r="C30" i="1"/>
  <c r="F29" i="1"/>
  <c r="F28" i="1"/>
  <c r="F27" i="1"/>
  <c r="E26" i="1"/>
  <c r="G26" i="1" s="1"/>
  <c r="C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3" i="1" l="1"/>
  <c r="F47" i="1"/>
  <c r="G47" i="1"/>
  <c r="F45" i="1"/>
  <c r="G4" i="1"/>
  <c r="E53" i="1"/>
  <c r="F32" i="1"/>
  <c r="F30" i="1"/>
  <c r="F15" i="1"/>
  <c r="F4" i="1"/>
  <c r="F13" i="1"/>
  <c r="F19" i="1"/>
  <c r="F26" i="1"/>
  <c r="F37" i="1"/>
  <c r="F40" i="1"/>
  <c r="F51" i="1"/>
  <c r="F49" i="1"/>
  <c r="G53" i="1" l="1"/>
  <c r="F53" i="1"/>
</calcChain>
</file>

<file path=xl/sharedStrings.xml><?xml version="1.0" encoding="utf-8"?>
<sst xmlns="http://schemas.openxmlformats.org/spreadsheetml/2006/main" count="107" uniqueCount="107">
  <si>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</si>
  <si>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</si>
  <si>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</si>
  <si>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</si>
  <si>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</si>
  <si>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</si>
  <si>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</si>
  <si>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</si>
  <si>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</si>
  <si>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</si>
  <si>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</si>
  <si>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</si>
  <si>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</si>
  <si>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</si>
  <si>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</si>
  <si>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</si>
  <si>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</si>
  <si>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</si>
  <si>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</si>
  <si>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</si>
  <si>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</si>
  <si>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</si>
  <si>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</si>
  <si>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</si>
  <si>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</si>
  <si>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</si>
  <si>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</si>
  <si>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</si>
  <si>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</si>
  <si>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</si>
  <si>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</si>
  <si>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</si>
  <si>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</si>
  <si>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</si>
  <si>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</si>
  <si>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</si>
  <si>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</si>
  <si>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</si>
  <si>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</si>
  <si>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</si>
  <si>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</si>
  <si>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</si>
  <si>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</si>
  <si>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</si>
  <si>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</si>
  <si>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</si>
  <si>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</si>
  <si>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</si>
  <si>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</si>
  <si>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</si>
  <si>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</si>
  <si>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</si>
  <si>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</si>
  <si>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</si>
  <si>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</si>
  <si>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</si>
  <si>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</si>
  <si>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</si>
  <si>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</si>
  <si>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</si>
  <si>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</si>
  <si>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</si>
  <si>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</si>
  <si>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</si>
  <si>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</si>
  <si>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</si>
  <si>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</si>
  <si>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</si>
  <si>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</si>
  <si>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</si>
  <si>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</si>
  <si>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</si>
  <si>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</si>
  <si>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</si>
  <si>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</si>
  <si>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</si>
  <si>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</si>
  <si>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</si>
  <si>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</si>
  <si>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</si>
  <si>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</si>
  <si>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</si>
  <si>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</si>
  <si>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</si>
  <si>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</si>
  <si>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</si>
  <si>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</si>
  <si>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</si>
  <si>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</si>
  <si>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</si>
  <si>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</si>
  <si>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</si>
  <si>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</si>
  <si>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</si>
  <si>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</si>
  <si>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</si>
  <si>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</si>
  <si>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</si>
  <si>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</si>
  <si>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Уточненный план на 2016 год</t>
  </si>
  <si>
    <t>% исполнения от годового плана на 2016 год</t>
  </si>
  <si>
    <t>Уточненный план 1 квартала 2016  года</t>
  </si>
  <si>
    <t>% исполнения от плана 1 квартала  на 2016 года</t>
  </si>
  <si>
    <t>Анализ исполнения расходной части бюджета на 01.02.2016 г.</t>
  </si>
  <si>
    <t>РЗ,ПР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</si>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</sst>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7" applyFont="1" applyBorder="1" applyAlignment="1">
      <alignment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vertical="center" wrapText="1"/>
    </xf>
    <xf numFmtId="49" fontId="6" fillId="0" borderId="1" xfId="10" applyNumberFormat="1" applyFont="1" applyBorder="1" applyAlignment="1">
      <alignment horizontal="center" wrapText="1"/>
    </xf>
    <xf numFmtId="0" fontId="6" fillId="0" borderId="1" xfId="11" applyFont="1" applyBorder="1" applyAlignment="1">
      <alignment vertical="center" wrapText="1"/>
    </xf>
    <xf numFmtId="164" fontId="6" fillId="0" borderId="1" xfId="12" applyNumberFormat="1" applyFont="1" applyFill="1" applyBorder="1" applyAlignment="1">
      <alignment horizontal="center" vertical="center"/>
    </xf>
    <xf numFmtId="0" fontId="6" fillId="0" borderId="1" xfId="13" applyFont="1" applyBorder="1" applyAlignment="1">
      <alignment vertical="center" wrapText="1"/>
    </xf>
    <xf numFmtId="164" fontId="6" fillId="0" borderId="1" xfId="14" applyNumberFormat="1" applyFont="1" applyFill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164" fontId="6" fillId="0" borderId="1" xfId="16" applyNumberFormat="1" applyFont="1" applyFill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wrapText="1"/>
    </xf>
    <xf numFmtId="0" fontId="6" fillId="4" borderId="1" xfId="17" applyFont="1" applyFill="1" applyBorder="1" applyAlignment="1">
      <alignment vertical="center" wrapText="1"/>
    </xf>
    <xf numFmtId="164" fontId="6" fillId="0" borderId="1" xfId="18" applyNumberFormat="1" applyFont="1" applyFill="1" applyBorder="1" applyAlignment="1">
      <alignment horizontal="center" vertical="center"/>
    </xf>
    <xf numFmtId="0" fontId="6" fillId="0" borderId="1" xfId="17" applyFont="1" applyBorder="1" applyAlignment="1">
      <alignment vertical="center" wrapText="1"/>
    </xf>
    <xf numFmtId="0" fontId="6" fillId="0" borderId="1" xfId="17" applyFont="1" applyBorder="1" applyAlignment="1">
      <alignment horizontal="left" vertical="center" wrapText="1"/>
    </xf>
    <xf numFmtId="0" fontId="6" fillId="0" borderId="1" xfId="19" applyFont="1" applyBorder="1" applyAlignment="1">
      <alignment horizontal="left" vertical="center" wrapText="1"/>
    </xf>
    <xf numFmtId="164" fontId="6" fillId="0" borderId="1" xfId="20" applyNumberFormat="1" applyFont="1" applyFill="1" applyBorder="1" applyAlignment="1">
      <alignment horizontal="center" vertical="center"/>
    </xf>
    <xf numFmtId="0" fontId="6" fillId="0" borderId="1" xfId="21" applyFont="1" applyBorder="1" applyAlignment="1">
      <alignment horizontal="left" vertical="center" wrapText="1"/>
    </xf>
    <xf numFmtId="164" fontId="6" fillId="0" borderId="1" xfId="22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23" applyFont="1" applyFill="1" applyBorder="1" applyAlignment="1">
      <alignment horizontal="left" vertical="center" wrapText="1"/>
    </xf>
    <xf numFmtId="164" fontId="4" fillId="3" borderId="1" xfId="24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23" applyFont="1" applyBorder="1" applyAlignment="1">
      <alignment horizontal="left" vertical="center" wrapText="1"/>
    </xf>
    <xf numFmtId="164" fontId="6" fillId="0" borderId="1" xfId="24" applyNumberFormat="1" applyFont="1" applyFill="1" applyBorder="1" applyAlignment="1">
      <alignment horizontal="center" vertical="center"/>
    </xf>
    <xf numFmtId="0" fontId="6" fillId="0" borderId="1" xfId="25" applyFont="1" applyBorder="1" applyAlignment="1">
      <alignment vertical="center" wrapText="1"/>
    </xf>
    <xf numFmtId="164" fontId="6" fillId="0" borderId="1" xfId="26" applyNumberFormat="1" applyFont="1" applyFill="1" applyBorder="1" applyAlignment="1">
      <alignment horizontal="center" vertical="center"/>
    </xf>
    <xf numFmtId="0" fontId="6" fillId="0" borderId="1" xfId="27" applyFont="1" applyBorder="1" applyAlignment="1">
      <alignment vertical="center" wrapText="1"/>
    </xf>
    <xf numFmtId="164" fontId="6" fillId="0" borderId="1" xfId="28" applyNumberFormat="1" applyFont="1" applyFill="1" applyBorder="1" applyAlignment="1">
      <alignment horizontal="center" vertical="center"/>
    </xf>
    <xf numFmtId="0" fontId="6" fillId="0" borderId="1" xfId="29" applyFont="1" applyBorder="1" applyAlignment="1">
      <alignment vertical="center" wrapText="1"/>
    </xf>
    <xf numFmtId="164" fontId="6" fillId="0" borderId="1" xfId="30" applyNumberFormat="1" applyFont="1" applyFill="1" applyBorder="1" applyAlignment="1">
      <alignment horizontal="center" vertical="center"/>
    </xf>
    <xf numFmtId="0" fontId="6" fillId="0" borderId="1" xfId="39" applyFont="1" applyBorder="1" applyAlignment="1">
      <alignment vertical="center" wrapText="1"/>
    </xf>
    <xf numFmtId="164" fontId="6" fillId="0" borderId="1" xfId="40" applyNumberFormat="1" applyFont="1" applyFill="1" applyBorder="1" applyAlignment="1">
      <alignment horizontal="center" vertical="center"/>
    </xf>
    <xf numFmtId="0" fontId="6" fillId="0" borderId="1" xfId="41" applyFont="1" applyBorder="1" applyAlignment="1">
      <alignment vertical="center" wrapText="1"/>
    </xf>
    <xf numFmtId="164" fontId="6" fillId="0" borderId="1" xfId="42" applyNumberFormat="1" applyFont="1" applyFill="1" applyBorder="1" applyAlignment="1">
      <alignment horizontal="center" vertical="center"/>
    </xf>
    <xf numFmtId="164" fontId="6" fillId="4" borderId="1" xfId="44" applyNumberFormat="1" applyFont="1" applyFill="1" applyBorder="1" applyAlignment="1">
      <alignment horizontal="center" vertical="center"/>
    </xf>
    <xf numFmtId="0" fontId="6" fillId="0" borderId="1" xfId="43" applyFont="1" applyBorder="1" applyAlignment="1">
      <alignment vertical="center" wrapText="1"/>
    </xf>
    <xf numFmtId="0" fontId="6" fillId="0" borderId="1" xfId="45" applyFont="1" applyBorder="1" applyAlignment="1">
      <alignment vertical="center" wrapText="1"/>
    </xf>
    <xf numFmtId="164" fontId="6" fillId="0" borderId="1" xfId="46" applyNumberFormat="1" applyFont="1" applyFill="1" applyBorder="1" applyAlignment="1">
      <alignment horizontal="center" vertical="center"/>
    </xf>
    <xf numFmtId="0" fontId="6" fillId="0" borderId="1" xfId="47" applyFont="1" applyBorder="1" applyAlignment="1">
      <alignment vertical="center" wrapText="1"/>
    </xf>
    <xf numFmtId="164" fontId="6" fillId="0" borderId="1" xfId="48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80" zoomScaleNormal="80" workbookViewId="0">
      <selection activeCell="J7" sqref="J7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3" customWidth="1"/>
  </cols>
  <sheetData>
    <row r="1" spans="1:7" x14ac:dyDescent="0.3">
      <c r="B1" s="65" t="s">
        <v>103</v>
      </c>
      <c r="C1" s="65"/>
      <c r="D1" s="65"/>
      <c r="E1" s="65"/>
      <c r="F1" s="65"/>
      <c r="G1" s="65"/>
    </row>
    <row r="2" spans="1:7" x14ac:dyDescent="0.3">
      <c r="B2" s="66"/>
      <c r="C2" s="66"/>
      <c r="D2" s="66"/>
      <c r="E2" s="66"/>
      <c r="F2" s="66"/>
      <c r="G2" s="66"/>
    </row>
    <row r="3" spans="1:7" ht="52.2" x14ac:dyDescent="0.3">
      <c r="A3" s="1" t="s">
        <v>104</v>
      </c>
      <c r="B3" s="2" t="s">
        <v>0</v>
      </c>
      <c r="C3" s="2" t="s">
        <v>99</v>
      </c>
      <c r="D3" s="2" t="s">
        <v>101</v>
      </c>
      <c r="E3" s="2" t="s">
        <v>1</v>
      </c>
      <c r="F3" s="2" t="s">
        <v>100</v>
      </c>
      <c r="G3" s="2" t="s">
        <v>102</v>
      </c>
    </row>
    <row r="4" spans="1:7" ht="17.399999999999999" x14ac:dyDescent="0.3">
      <c r="A4" s="3" t="s">
        <v>2</v>
      </c>
      <c r="B4" s="4" t="s">
        <v>3</v>
      </c>
      <c r="C4" s="5">
        <f>SUM(C5:C12)</f>
        <v>280035.59999999998</v>
      </c>
      <c r="D4" s="5">
        <f>SUM(D5:D12)</f>
        <v>106962</v>
      </c>
      <c r="E4" s="5">
        <f>SUM(E5:E12)</f>
        <v>29842.5</v>
      </c>
      <c r="F4" s="6">
        <f>E4/C4*100</f>
        <v>10.656680793441978</v>
      </c>
      <c r="G4" s="60">
        <f>SUM(E4/D4*100)</f>
        <v>27.900095360969317</v>
      </c>
    </row>
    <row r="5" spans="1:7" ht="56.4" customHeight="1" x14ac:dyDescent="0.35">
      <c r="A5" s="7" t="s">
        <v>4</v>
      </c>
      <c r="B5" s="8" t="s">
        <v>5</v>
      </c>
      <c r="C5" s="9">
        <v>11209.2</v>
      </c>
      <c r="D5" s="9">
        <v>5791.4</v>
      </c>
      <c r="E5" s="9">
        <v>1541.3</v>
      </c>
      <c r="F5" s="10">
        <f>E5/C5*100</f>
        <v>13.750312243514253</v>
      </c>
      <c r="G5" s="61">
        <f>SUM(E5/D5*100)</f>
        <v>26.613599475083742</v>
      </c>
    </row>
    <row r="6" spans="1:7" ht="72" x14ac:dyDescent="0.35">
      <c r="A6" s="7" t="s">
        <v>6</v>
      </c>
      <c r="B6" s="8" t="s">
        <v>7</v>
      </c>
      <c r="C6" s="11">
        <v>12760.8</v>
      </c>
      <c r="D6" s="11">
        <v>6547</v>
      </c>
      <c r="E6" s="11">
        <v>2385.4</v>
      </c>
      <c r="F6" s="10">
        <f>E6/C6*100</f>
        <v>18.693185380226947</v>
      </c>
      <c r="G6" s="61">
        <f t="shared" ref="G6:G12" si="0">SUM(E6/D6*100)</f>
        <v>36.43500840079426</v>
      </c>
    </row>
    <row r="7" spans="1:7" ht="72" x14ac:dyDescent="0.35">
      <c r="A7" s="7" t="s">
        <v>8</v>
      </c>
      <c r="B7" s="8" t="s">
        <v>9</v>
      </c>
      <c r="C7" s="11">
        <v>76951.199999999997</v>
      </c>
      <c r="D7" s="11">
        <v>39821.699999999997</v>
      </c>
      <c r="E7" s="11">
        <v>15244.5</v>
      </c>
      <c r="F7" s="10">
        <f>E7/C7*100</f>
        <v>19.810607241992329</v>
      </c>
      <c r="G7" s="61">
        <f t="shared" si="0"/>
        <v>38.281891531501671</v>
      </c>
    </row>
    <row r="8" spans="1:7" ht="18" x14ac:dyDescent="0.35">
      <c r="A8" s="7" t="s">
        <v>10</v>
      </c>
      <c r="B8" s="8" t="s">
        <v>11</v>
      </c>
      <c r="C8" s="11">
        <v>24.7</v>
      </c>
      <c r="D8" s="11">
        <v>24.7</v>
      </c>
      <c r="E8" s="11">
        <v>0</v>
      </c>
      <c r="F8" s="10">
        <f>E8/C8*100</f>
        <v>0</v>
      </c>
      <c r="G8" s="61">
        <f t="shared" si="0"/>
        <v>0</v>
      </c>
    </row>
    <row r="9" spans="1:7" ht="54" x14ac:dyDescent="0.35">
      <c r="A9" s="7" t="s">
        <v>12</v>
      </c>
      <c r="B9" s="12" t="s">
        <v>13</v>
      </c>
      <c r="C9" s="13">
        <v>41455.300000000003</v>
      </c>
      <c r="D9" s="13">
        <v>18249.599999999999</v>
      </c>
      <c r="E9" s="13">
        <v>6688.3</v>
      </c>
      <c r="F9" s="10">
        <f t="shared" ref="F9:F39" si="1">E9/C9*100</f>
        <v>16.133763354745955</v>
      </c>
      <c r="G9" s="61">
        <f t="shared" si="0"/>
        <v>36.649022444327549</v>
      </c>
    </row>
    <row r="10" spans="1:7" ht="36" x14ac:dyDescent="0.35">
      <c r="A10" s="7" t="s">
        <v>105</v>
      </c>
      <c r="B10" s="12" t="s">
        <v>106</v>
      </c>
      <c r="C10" s="13">
        <v>2500</v>
      </c>
      <c r="D10" s="13">
        <v>0</v>
      </c>
      <c r="E10" s="13"/>
      <c r="F10" s="10">
        <f t="shared" si="1"/>
        <v>0</v>
      </c>
      <c r="G10" s="61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18000</v>
      </c>
      <c r="D11" s="15">
        <v>1000</v>
      </c>
      <c r="E11" s="15">
        <v>0</v>
      </c>
      <c r="F11" s="10">
        <f t="shared" si="1"/>
        <v>0</v>
      </c>
      <c r="G11" s="61">
        <f t="shared" si="0"/>
        <v>0</v>
      </c>
    </row>
    <row r="12" spans="1:7" ht="18" x14ac:dyDescent="0.35">
      <c r="A12" s="7" t="s">
        <v>16</v>
      </c>
      <c r="B12" s="14" t="s">
        <v>17</v>
      </c>
      <c r="C12" s="15">
        <v>117134.39999999999</v>
      </c>
      <c r="D12" s="15">
        <v>35527.599999999999</v>
      </c>
      <c r="E12" s="15">
        <v>3983</v>
      </c>
      <c r="F12" s="10">
        <f t="shared" si="1"/>
        <v>3.4003674411616061</v>
      </c>
      <c r="G12" s="61">
        <f t="shared" si="0"/>
        <v>11.211002150440784</v>
      </c>
    </row>
    <row r="13" spans="1:7" ht="18" x14ac:dyDescent="0.35">
      <c r="A13" s="3" t="s">
        <v>18</v>
      </c>
      <c r="B13" s="16" t="s">
        <v>19</v>
      </c>
      <c r="C13" s="5">
        <f>SUM(C14)</f>
        <v>2861.5</v>
      </c>
      <c r="D13" s="5">
        <f>SUM(D14)</f>
        <v>0</v>
      </c>
      <c r="E13" s="5">
        <f t="shared" ref="E13" si="2">SUM(E14)</f>
        <v>0</v>
      </c>
      <c r="F13" s="6">
        <f t="shared" si="1"/>
        <v>0</v>
      </c>
      <c r="G13" s="62"/>
    </row>
    <row r="14" spans="1:7" ht="18" x14ac:dyDescent="0.35">
      <c r="A14" s="7" t="s">
        <v>20</v>
      </c>
      <c r="B14" s="17" t="s">
        <v>21</v>
      </c>
      <c r="C14" s="18">
        <v>2861.5</v>
      </c>
      <c r="D14" s="18">
        <v>0</v>
      </c>
      <c r="E14" s="18">
        <v>0</v>
      </c>
      <c r="F14" s="10">
        <f t="shared" si="1"/>
        <v>0</v>
      </c>
      <c r="G14" s="61" t="e">
        <f>SUM(E14/D14*100)</f>
        <v>#DIV/0!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36031.399999999994</v>
      </c>
      <c r="D15" s="5">
        <f>SUM(D16:D18)</f>
        <v>20017.400000000001</v>
      </c>
      <c r="E15" s="5">
        <f t="shared" ref="E15" si="3">SUM(E16:E18)</f>
        <v>1460</v>
      </c>
      <c r="F15" s="6">
        <f t="shared" si="1"/>
        <v>4.052021292539286</v>
      </c>
      <c r="G15" s="62">
        <f t="shared" ref="G15:G53" si="4">SUM(E15/D15*100)</f>
        <v>7.2936545205671059</v>
      </c>
    </row>
    <row r="16" spans="1:7" ht="18" x14ac:dyDescent="0.35">
      <c r="A16" s="20" t="s">
        <v>24</v>
      </c>
      <c r="B16" s="21" t="s">
        <v>25</v>
      </c>
      <c r="C16" s="22">
        <v>3429.2</v>
      </c>
      <c r="D16" s="22">
        <v>1490</v>
      </c>
      <c r="E16" s="22">
        <v>309</v>
      </c>
      <c r="F16" s="10">
        <f t="shared" si="1"/>
        <v>9.0108480111979468</v>
      </c>
      <c r="G16" s="61">
        <f t="shared" si="4"/>
        <v>20.738255033557046</v>
      </c>
    </row>
    <row r="17" spans="1:7" ht="54" x14ac:dyDescent="0.35">
      <c r="A17" s="20" t="s">
        <v>26</v>
      </c>
      <c r="B17" s="23" t="s">
        <v>27</v>
      </c>
      <c r="C17" s="24">
        <v>31040</v>
      </c>
      <c r="D17" s="24">
        <v>18527.400000000001</v>
      </c>
      <c r="E17" s="24">
        <v>1151</v>
      </c>
      <c r="F17" s="10">
        <f t="shared" si="1"/>
        <v>3.7081185567010309</v>
      </c>
      <c r="G17" s="61">
        <f t="shared" si="4"/>
        <v>6.2124205231171121</v>
      </c>
    </row>
    <row r="18" spans="1:7" ht="18" x14ac:dyDescent="0.35">
      <c r="A18" s="20" t="s">
        <v>28</v>
      </c>
      <c r="B18" s="25" t="s">
        <v>29</v>
      </c>
      <c r="C18" s="26">
        <v>1562.2</v>
      </c>
      <c r="D18" s="26">
        <v>0</v>
      </c>
      <c r="E18" s="26">
        <v>0</v>
      </c>
      <c r="F18" s="10">
        <f t="shared" si="1"/>
        <v>0</v>
      </c>
      <c r="G18" s="61" t="e">
        <f t="shared" si="4"/>
        <v>#DIV/0!</v>
      </c>
    </row>
    <row r="19" spans="1:7" ht="18" x14ac:dyDescent="0.35">
      <c r="A19" s="27" t="s">
        <v>30</v>
      </c>
      <c r="B19" s="16" t="s">
        <v>31</v>
      </c>
      <c r="C19" s="5">
        <f>SUM(C20:C25)</f>
        <v>441490.9</v>
      </c>
      <c r="D19" s="5">
        <f>SUM(D20:D25)</f>
        <v>123765.4</v>
      </c>
      <c r="E19" s="5">
        <f t="shared" ref="E19" si="5">SUM(E20:E25)</f>
        <v>13778.6</v>
      </c>
      <c r="F19" s="6">
        <f t="shared" si="1"/>
        <v>3.1209250292588133</v>
      </c>
      <c r="G19" s="62">
        <f t="shared" si="4"/>
        <v>11.132836802531241</v>
      </c>
    </row>
    <row r="20" spans="1:7" ht="18" x14ac:dyDescent="0.35">
      <c r="A20" s="20" t="s">
        <v>32</v>
      </c>
      <c r="B20" s="28" t="s">
        <v>33</v>
      </c>
      <c r="C20" s="29">
        <v>10426</v>
      </c>
      <c r="D20" s="29">
        <v>9267.2000000000007</v>
      </c>
      <c r="E20" s="29">
        <v>105.4</v>
      </c>
      <c r="F20" s="10">
        <f t="shared" si="1"/>
        <v>1.010934202954153</v>
      </c>
      <c r="G20" s="61">
        <f t="shared" si="4"/>
        <v>1.1373446132596685</v>
      </c>
    </row>
    <row r="21" spans="1:7" ht="18" x14ac:dyDescent="0.35">
      <c r="A21" s="7" t="s">
        <v>34</v>
      </c>
      <c r="B21" s="30" t="s">
        <v>35</v>
      </c>
      <c r="C21" s="29">
        <v>126063</v>
      </c>
      <c r="D21" s="29">
        <v>34133.5</v>
      </c>
      <c r="E21" s="29">
        <v>0</v>
      </c>
      <c r="F21" s="10">
        <f t="shared" si="1"/>
        <v>0</v>
      </c>
      <c r="G21" s="61">
        <f t="shared" si="4"/>
        <v>0</v>
      </c>
    </row>
    <row r="22" spans="1:7" ht="18" x14ac:dyDescent="0.35">
      <c r="A22" s="7" t="s">
        <v>36</v>
      </c>
      <c r="B22" s="31" t="s">
        <v>37</v>
      </c>
      <c r="C22" s="29">
        <v>20419.8</v>
      </c>
      <c r="D22" s="29">
        <v>4100</v>
      </c>
      <c r="E22" s="29">
        <v>1469.3</v>
      </c>
      <c r="F22" s="10">
        <f t="shared" si="1"/>
        <v>7.1954671446341294</v>
      </c>
      <c r="G22" s="61">
        <f t="shared" si="4"/>
        <v>35.836585365853658</v>
      </c>
    </row>
    <row r="23" spans="1:7" ht="18" x14ac:dyDescent="0.35">
      <c r="A23" s="7" t="s">
        <v>38</v>
      </c>
      <c r="B23" s="30" t="s">
        <v>39</v>
      </c>
      <c r="C23" s="29">
        <v>164908.29999999999</v>
      </c>
      <c r="D23" s="29">
        <v>36332.800000000003</v>
      </c>
      <c r="E23" s="29">
        <v>150</v>
      </c>
      <c r="F23" s="10">
        <f t="shared" si="1"/>
        <v>9.0959642419453729E-2</v>
      </c>
      <c r="G23" s="61">
        <f t="shared" si="4"/>
        <v>0.41285009688215607</v>
      </c>
    </row>
    <row r="24" spans="1:7" ht="18" x14ac:dyDescent="0.35">
      <c r="A24" s="7" t="s">
        <v>40</v>
      </c>
      <c r="B24" s="30" t="s">
        <v>41</v>
      </c>
      <c r="C24" s="29">
        <v>10615.9</v>
      </c>
      <c r="D24" s="29">
        <v>2157.5</v>
      </c>
      <c r="E24" s="29">
        <v>6.7</v>
      </c>
      <c r="F24" s="10">
        <f t="shared" si="1"/>
        <v>6.3112877853031782E-2</v>
      </c>
      <c r="G24" s="61">
        <f t="shared" si="4"/>
        <v>0.31054461181923521</v>
      </c>
    </row>
    <row r="25" spans="1:7" ht="36" x14ac:dyDescent="0.35">
      <c r="A25" s="7" t="s">
        <v>42</v>
      </c>
      <c r="B25" s="32" t="s">
        <v>43</v>
      </c>
      <c r="C25" s="33">
        <v>109057.9</v>
      </c>
      <c r="D25" s="33">
        <v>37774.400000000001</v>
      </c>
      <c r="E25" s="33">
        <v>12047.2</v>
      </c>
      <c r="F25" s="10">
        <f t="shared" si="1"/>
        <v>11.046609186496349</v>
      </c>
      <c r="G25" s="61">
        <f t="shared" si="4"/>
        <v>31.892498623406329</v>
      </c>
    </row>
    <row r="26" spans="1:7" ht="18" x14ac:dyDescent="0.35">
      <c r="A26" s="3" t="s">
        <v>44</v>
      </c>
      <c r="B26" s="16" t="s">
        <v>45</v>
      </c>
      <c r="C26" s="5">
        <f>SUM(C27:C29)</f>
        <v>533986.69999999995</v>
      </c>
      <c r="D26" s="5">
        <f>SUM(D27:D29)</f>
        <v>107238.2</v>
      </c>
      <c r="E26" s="5">
        <f>SUM(E27:E29)</f>
        <v>1118.1000000000001</v>
      </c>
      <c r="F26" s="6">
        <f t="shared" si="1"/>
        <v>0.20938723754730226</v>
      </c>
      <c r="G26" s="62">
        <f t="shared" si="4"/>
        <v>1.0426321963628633</v>
      </c>
    </row>
    <row r="27" spans="1:7" ht="18" x14ac:dyDescent="0.35">
      <c r="A27" s="7" t="s">
        <v>46</v>
      </c>
      <c r="B27" s="34" t="s">
        <v>47</v>
      </c>
      <c r="C27" s="35">
        <v>45969.1</v>
      </c>
      <c r="D27" s="35">
        <v>0</v>
      </c>
      <c r="E27" s="35">
        <v>0</v>
      </c>
      <c r="F27" s="10">
        <f t="shared" si="1"/>
        <v>0</v>
      </c>
      <c r="G27" s="61" t="e">
        <f t="shared" si="4"/>
        <v>#DIV/0!</v>
      </c>
    </row>
    <row r="28" spans="1:7" ht="18" x14ac:dyDescent="0.35">
      <c r="A28" s="7" t="s">
        <v>48</v>
      </c>
      <c r="B28" s="34" t="s">
        <v>49</v>
      </c>
      <c r="C28" s="35">
        <v>485188.4</v>
      </c>
      <c r="D28" s="35">
        <v>106530.5</v>
      </c>
      <c r="E28" s="35">
        <v>882.2</v>
      </c>
      <c r="F28" s="10">
        <f t="shared" si="1"/>
        <v>0.18182627614345273</v>
      </c>
      <c r="G28" s="61">
        <f t="shared" si="4"/>
        <v>0.82811964648621761</v>
      </c>
    </row>
    <row r="29" spans="1:7" ht="18" x14ac:dyDescent="0.35">
      <c r="A29" s="7" t="s">
        <v>50</v>
      </c>
      <c r="B29" s="34" t="s">
        <v>51</v>
      </c>
      <c r="C29" s="35">
        <v>2829.2</v>
      </c>
      <c r="D29" s="35">
        <v>707.7</v>
      </c>
      <c r="E29" s="35">
        <v>235.9</v>
      </c>
      <c r="F29" s="10">
        <f t="shared" si="1"/>
        <v>8.3380460907677083</v>
      </c>
      <c r="G29" s="61">
        <f t="shared" si="4"/>
        <v>33.333333333333329</v>
      </c>
    </row>
    <row r="30" spans="1:7" ht="18" x14ac:dyDescent="0.35">
      <c r="A30" s="36" t="s">
        <v>52</v>
      </c>
      <c r="B30" s="37" t="s">
        <v>53</v>
      </c>
      <c r="C30" s="38">
        <f>SUM(C31)</f>
        <v>3111.2</v>
      </c>
      <c r="D30" s="38">
        <f>SUM(D31)</f>
        <v>140.1</v>
      </c>
      <c r="E30" s="38">
        <f t="shared" ref="E30" si="6">SUM(E31)</f>
        <v>46.7</v>
      </c>
      <c r="F30" s="39">
        <f t="shared" si="1"/>
        <v>1.501028542041656</v>
      </c>
      <c r="G30" s="62">
        <f t="shared" si="4"/>
        <v>33.333333333333336</v>
      </c>
    </row>
    <row r="31" spans="1:7" ht="36" x14ac:dyDescent="0.35">
      <c r="A31" s="7" t="s">
        <v>54</v>
      </c>
      <c r="B31" s="40" t="s">
        <v>55</v>
      </c>
      <c r="C31" s="41">
        <v>3111.2</v>
      </c>
      <c r="D31" s="41">
        <v>140.1</v>
      </c>
      <c r="E31" s="41">
        <v>46.7</v>
      </c>
      <c r="F31" s="10">
        <f t="shared" si="1"/>
        <v>1.501028542041656</v>
      </c>
      <c r="G31" s="61">
        <f t="shared" si="4"/>
        <v>33.333333333333336</v>
      </c>
    </row>
    <row r="32" spans="1:7" ht="18" x14ac:dyDescent="0.35">
      <c r="A32" s="3" t="s">
        <v>56</v>
      </c>
      <c r="B32" s="16" t="s">
        <v>57</v>
      </c>
      <c r="C32" s="5">
        <f>SUM(C33:C36)</f>
        <v>1360286.7999999998</v>
      </c>
      <c r="D32" s="5">
        <f>SUM(D33:D36)</f>
        <v>294367.3</v>
      </c>
      <c r="E32" s="5">
        <f t="shared" ref="E32" si="7">SUM(E33:E36)</f>
        <v>37779.300000000003</v>
      </c>
      <c r="F32" s="6">
        <f t="shared" si="1"/>
        <v>2.7773040214754716</v>
      </c>
      <c r="G32" s="62">
        <f t="shared" si="4"/>
        <v>12.834068186242156</v>
      </c>
    </row>
    <row r="33" spans="1:7" ht="18" x14ac:dyDescent="0.35">
      <c r="A33" s="7" t="s">
        <v>58</v>
      </c>
      <c r="B33" s="42" t="s">
        <v>59</v>
      </c>
      <c r="C33" s="43">
        <v>236974.4</v>
      </c>
      <c r="D33" s="43">
        <v>52702.9</v>
      </c>
      <c r="E33" s="43">
        <v>4578.1000000000004</v>
      </c>
      <c r="F33" s="10">
        <f t="shared" si="1"/>
        <v>1.9318964411345703</v>
      </c>
      <c r="G33" s="61">
        <f t="shared" si="4"/>
        <v>8.6866187629143745</v>
      </c>
    </row>
    <row r="34" spans="1:7" ht="18" x14ac:dyDescent="0.35">
      <c r="A34" s="7" t="s">
        <v>60</v>
      </c>
      <c r="B34" s="42" t="s">
        <v>61</v>
      </c>
      <c r="C34" s="43">
        <v>1020331</v>
      </c>
      <c r="D34" s="43">
        <v>201925.9</v>
      </c>
      <c r="E34" s="43">
        <v>24101.9</v>
      </c>
      <c r="F34" s="10">
        <f t="shared" si="1"/>
        <v>2.3621648269042108</v>
      </c>
      <c r="G34" s="61">
        <f t="shared" si="4"/>
        <v>11.93601217080127</v>
      </c>
    </row>
    <row r="35" spans="1:7" ht="18" x14ac:dyDescent="0.35">
      <c r="A35" s="7" t="s">
        <v>62</v>
      </c>
      <c r="B35" s="42" t="s">
        <v>63</v>
      </c>
      <c r="C35" s="43">
        <v>12688.4</v>
      </c>
      <c r="D35" s="43">
        <v>40</v>
      </c>
      <c r="E35" s="43">
        <v>0</v>
      </c>
      <c r="F35" s="10">
        <f t="shared" si="1"/>
        <v>0</v>
      </c>
      <c r="G35" s="61">
        <f t="shared" si="4"/>
        <v>0</v>
      </c>
    </row>
    <row r="36" spans="1:7" ht="18" x14ac:dyDescent="0.35">
      <c r="A36" s="7" t="s">
        <v>64</v>
      </c>
      <c r="B36" s="42" t="s">
        <v>65</v>
      </c>
      <c r="C36" s="43">
        <v>90293</v>
      </c>
      <c r="D36" s="43">
        <v>39698.5</v>
      </c>
      <c r="E36" s="43">
        <v>9099.2999999999993</v>
      </c>
      <c r="F36" s="10">
        <f t="shared" si="1"/>
        <v>10.077525389565082</v>
      </c>
      <c r="G36" s="61">
        <f t="shared" si="4"/>
        <v>22.921017166895471</v>
      </c>
    </row>
    <row r="37" spans="1:7" ht="18" x14ac:dyDescent="0.35">
      <c r="A37" s="3" t="s">
        <v>66</v>
      </c>
      <c r="B37" s="16" t="s">
        <v>67</v>
      </c>
      <c r="C37" s="5">
        <f>SUM(C38:C39)</f>
        <v>101244.5</v>
      </c>
      <c r="D37" s="5">
        <f>SUM(D38:D39)</f>
        <v>26750.7</v>
      </c>
      <c r="E37" s="5">
        <f t="shared" ref="E37" si="8">SUM(E38:E39)</f>
        <v>4045.2000000000003</v>
      </c>
      <c r="F37" s="6">
        <f t="shared" si="1"/>
        <v>3.9954762974778881</v>
      </c>
      <c r="G37" s="62">
        <f t="shared" si="4"/>
        <v>15.121847278762798</v>
      </c>
    </row>
    <row r="38" spans="1:7" ht="18" x14ac:dyDescent="0.35">
      <c r="A38" s="7" t="s">
        <v>68</v>
      </c>
      <c r="B38" s="44" t="s">
        <v>69</v>
      </c>
      <c r="C38" s="45">
        <v>56439.8</v>
      </c>
      <c r="D38" s="45">
        <v>14294.5</v>
      </c>
      <c r="E38" s="45">
        <v>403.3</v>
      </c>
      <c r="F38" s="10">
        <f t="shared" si="1"/>
        <v>0.71456667103710503</v>
      </c>
      <c r="G38" s="61">
        <f t="shared" si="4"/>
        <v>2.8213648606107244</v>
      </c>
    </row>
    <row r="39" spans="1:7" ht="36" x14ac:dyDescent="0.35">
      <c r="A39" s="7" t="s">
        <v>70</v>
      </c>
      <c r="B39" s="46" t="s">
        <v>71</v>
      </c>
      <c r="C39" s="47">
        <v>44804.7</v>
      </c>
      <c r="D39" s="47">
        <v>12456.2</v>
      </c>
      <c r="E39" s="47">
        <v>3641.9</v>
      </c>
      <c r="F39" s="10">
        <f t="shared" si="1"/>
        <v>8.1283883164043065</v>
      </c>
      <c r="G39" s="61">
        <f t="shared" si="4"/>
        <v>29.237648721118799</v>
      </c>
    </row>
    <row r="40" spans="1:7" ht="18" x14ac:dyDescent="0.35">
      <c r="A40" s="3" t="s">
        <v>72</v>
      </c>
      <c r="B40" s="16" t="s">
        <v>73</v>
      </c>
      <c r="C40" s="5">
        <f>SUM(C41:C44)</f>
        <v>116019.00000000001</v>
      </c>
      <c r="D40" s="5">
        <f>SUM(D41:D44)</f>
        <v>12575.8</v>
      </c>
      <c r="E40" s="5">
        <f t="shared" ref="E40" si="9">SUM(E41:E44)</f>
        <v>1824</v>
      </c>
      <c r="F40" s="6">
        <f t="shared" ref="F40:F53" si="10">E40/C40*100</f>
        <v>1.5721562847464639</v>
      </c>
      <c r="G40" s="62">
        <f t="shared" si="4"/>
        <v>14.50404745622545</v>
      </c>
    </row>
    <row r="41" spans="1:7" ht="18" x14ac:dyDescent="0.35">
      <c r="A41" s="7" t="s">
        <v>74</v>
      </c>
      <c r="B41" s="48" t="s">
        <v>75</v>
      </c>
      <c r="C41" s="49">
        <v>5422</v>
      </c>
      <c r="D41" s="49">
        <v>1365</v>
      </c>
      <c r="E41" s="49">
        <v>448.4</v>
      </c>
      <c r="F41" s="10">
        <f t="shared" si="10"/>
        <v>8.2700110660272959</v>
      </c>
      <c r="G41" s="61">
        <f t="shared" si="4"/>
        <v>32.849816849816847</v>
      </c>
    </row>
    <row r="42" spans="1:7" ht="18" x14ac:dyDescent="0.35">
      <c r="A42" s="7" t="s">
        <v>76</v>
      </c>
      <c r="B42" s="48" t="s">
        <v>77</v>
      </c>
      <c r="C42" s="49">
        <v>5591.3</v>
      </c>
      <c r="D42" s="49"/>
      <c r="E42" s="49">
        <v>0</v>
      </c>
      <c r="F42" s="10">
        <f t="shared" si="10"/>
        <v>0</v>
      </c>
      <c r="G42" s="61" t="e">
        <f t="shared" si="4"/>
        <v>#DIV/0!</v>
      </c>
    </row>
    <row r="43" spans="1:7" ht="18" x14ac:dyDescent="0.3">
      <c r="A43" s="7" t="s">
        <v>78</v>
      </c>
      <c r="B43" s="48" t="s">
        <v>79</v>
      </c>
      <c r="C43" s="49">
        <v>94424.6</v>
      </c>
      <c r="D43" s="49">
        <v>7724.8</v>
      </c>
      <c r="E43" s="49">
        <v>-1.8</v>
      </c>
      <c r="F43" s="10">
        <f t="shared" si="10"/>
        <v>-1.9062828966180424E-3</v>
      </c>
      <c r="G43" s="64">
        <f t="shared" si="4"/>
        <v>-2.3301574150787076E-2</v>
      </c>
    </row>
    <row r="44" spans="1:7" ht="36" x14ac:dyDescent="0.35">
      <c r="A44" s="7" t="s">
        <v>80</v>
      </c>
      <c r="B44" s="50" t="s">
        <v>81</v>
      </c>
      <c r="C44" s="51">
        <v>10581.1</v>
      </c>
      <c r="D44" s="51">
        <v>3486</v>
      </c>
      <c r="E44" s="51">
        <v>1377.4</v>
      </c>
      <c r="F44" s="10">
        <f t="shared" si="10"/>
        <v>13.017550160191286</v>
      </c>
      <c r="G44" s="61">
        <f t="shared" si="4"/>
        <v>39.512335054503737</v>
      </c>
    </row>
    <row r="45" spans="1:7" ht="18" x14ac:dyDescent="0.35">
      <c r="A45" s="3" t="s">
        <v>82</v>
      </c>
      <c r="B45" s="16" t="s">
        <v>83</v>
      </c>
      <c r="C45" s="5">
        <f>SUM(C46:C46)</f>
        <v>65210.8</v>
      </c>
      <c r="D45" s="5">
        <f>SUM(D46:D46)</f>
        <v>15061.9</v>
      </c>
      <c r="E45" s="5">
        <f>SUM(E46:E46)</f>
        <v>1970.5</v>
      </c>
      <c r="F45" s="6">
        <f t="shared" si="10"/>
        <v>3.0217387303943517</v>
      </c>
      <c r="G45" s="62">
        <f t="shared" si="4"/>
        <v>13.082678812102058</v>
      </c>
    </row>
    <row r="46" spans="1:7" ht="18" x14ac:dyDescent="0.35">
      <c r="A46" s="7" t="s">
        <v>84</v>
      </c>
      <c r="B46" s="53" t="s">
        <v>85</v>
      </c>
      <c r="C46" s="52">
        <v>65210.8</v>
      </c>
      <c r="D46" s="52">
        <v>15061.9</v>
      </c>
      <c r="E46" s="52">
        <v>1970.5</v>
      </c>
      <c r="F46" s="10">
        <f t="shared" si="10"/>
        <v>3.0217387303943517</v>
      </c>
      <c r="G46" s="61">
        <f t="shared" si="4"/>
        <v>13.082678812102058</v>
      </c>
    </row>
    <row r="47" spans="1:7" ht="18" x14ac:dyDescent="0.35">
      <c r="A47" s="3" t="s">
        <v>86</v>
      </c>
      <c r="B47" s="16" t="s">
        <v>87</v>
      </c>
      <c r="C47" s="5">
        <f>SUM(C48)</f>
        <v>9949.4</v>
      </c>
      <c r="D47" s="5">
        <f>SUM(D48)</f>
        <v>3590</v>
      </c>
      <c r="E47" s="5">
        <f t="shared" ref="E47" si="11">SUM(E48)</f>
        <v>800</v>
      </c>
      <c r="F47" s="6">
        <f t="shared" si="10"/>
        <v>8.0406858705047544</v>
      </c>
      <c r="G47" s="62">
        <f t="shared" si="4"/>
        <v>22.284122562674096</v>
      </c>
    </row>
    <row r="48" spans="1:7" ht="18" x14ac:dyDescent="0.35">
      <c r="A48" s="7" t="s">
        <v>88</v>
      </c>
      <c r="B48" s="54" t="s">
        <v>89</v>
      </c>
      <c r="C48" s="55">
        <v>9949.4</v>
      </c>
      <c r="D48" s="55">
        <v>3590</v>
      </c>
      <c r="E48" s="55">
        <v>800</v>
      </c>
      <c r="F48" s="10">
        <f t="shared" si="10"/>
        <v>8.0406858705047544</v>
      </c>
      <c r="G48" s="61">
        <f t="shared" si="4"/>
        <v>22.284122562674096</v>
      </c>
    </row>
    <row r="49" spans="1:7" ht="34.799999999999997" x14ac:dyDescent="0.35">
      <c r="A49" s="3" t="s">
        <v>90</v>
      </c>
      <c r="B49" s="16" t="s">
        <v>91</v>
      </c>
      <c r="C49" s="5">
        <f>SUM(C50)</f>
        <v>900</v>
      </c>
      <c r="D49" s="5">
        <f>SUM(D50)</f>
        <v>0</v>
      </c>
      <c r="E49" s="5">
        <f t="shared" ref="E49" si="12">SUM(E50)</f>
        <v>0</v>
      </c>
      <c r="F49" s="6">
        <f t="shared" si="10"/>
        <v>0</v>
      </c>
      <c r="G49" s="62" t="e">
        <f t="shared" si="4"/>
        <v>#DIV/0!</v>
      </c>
    </row>
    <row r="50" spans="1:7" ht="36" x14ac:dyDescent="0.35">
      <c r="A50" s="7" t="s">
        <v>92</v>
      </c>
      <c r="B50" s="56" t="s">
        <v>93</v>
      </c>
      <c r="C50" s="57">
        <v>900</v>
      </c>
      <c r="D50" s="57"/>
      <c r="E50" s="57">
        <v>0</v>
      </c>
      <c r="F50" s="10">
        <f t="shared" si="10"/>
        <v>0</v>
      </c>
      <c r="G50" s="61" t="e">
        <f t="shared" si="4"/>
        <v>#DIV/0!</v>
      </c>
    </row>
    <row r="51" spans="1:7" ht="69.599999999999994" x14ac:dyDescent="0.35">
      <c r="A51" s="3" t="s">
        <v>94</v>
      </c>
      <c r="B51" s="16" t="s">
        <v>95</v>
      </c>
      <c r="C51" s="5">
        <f>SUM(C52)</f>
        <v>313067</v>
      </c>
      <c r="D51" s="5">
        <f>SUM(D52)</f>
        <v>26088.799999999999</v>
      </c>
      <c r="E51" s="5">
        <f t="shared" ref="E51" si="13">SUM(E52)</f>
        <v>26088.799999999999</v>
      </c>
      <c r="F51" s="6">
        <f t="shared" si="10"/>
        <v>8.3332960676149188</v>
      </c>
      <c r="G51" s="62">
        <f t="shared" si="4"/>
        <v>100</v>
      </c>
    </row>
    <row r="52" spans="1:7" ht="54" x14ac:dyDescent="0.35">
      <c r="A52" s="7" t="s">
        <v>96</v>
      </c>
      <c r="B52" s="58" t="s">
        <v>97</v>
      </c>
      <c r="C52" s="59">
        <v>313067</v>
      </c>
      <c r="D52" s="59">
        <v>26088.799999999999</v>
      </c>
      <c r="E52" s="59">
        <v>26088.799999999999</v>
      </c>
      <c r="F52" s="10">
        <f t="shared" si="10"/>
        <v>8.3332960676149188</v>
      </c>
      <c r="G52" s="61">
        <f t="shared" si="4"/>
        <v>100</v>
      </c>
    </row>
    <row r="53" spans="1:7" ht="18" x14ac:dyDescent="0.35">
      <c r="A53" s="3"/>
      <c r="B53" s="16" t="s">
        <v>98</v>
      </c>
      <c r="C53" s="5">
        <f>SUM(C4+C13+C15+C19+C26+C30+C32+C37+C40+C45+C47+C49+C51)</f>
        <v>3264194.7999999993</v>
      </c>
      <c r="D53" s="5">
        <f>SUM(D4+D13+D15+D19+D26+D30+D32+D37+D40+D45+D47+D49+D51)</f>
        <v>736557.6</v>
      </c>
      <c r="E53" s="5">
        <f>SUM(E4+E13+E15+E19+E26+E30+E32+E37+E40+E45+E47+E49+E51)</f>
        <v>118753.7</v>
      </c>
      <c r="F53" s="39">
        <f t="shared" si="10"/>
        <v>3.6380702524248867</v>
      </c>
      <c r="G53" s="62">
        <f t="shared" si="4"/>
        <v>16.122798814376498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2016-02-25T03:50:44Z</dcterms:modified>
</cp:coreProperties>
</file>